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23-04、秋田砂\"/>
    </mc:Choice>
  </mc:AlternateContent>
  <xr:revisionPtr revIDLastSave="0" documentId="13_ncr:1_{A64D0554-5774-4E3A-BC31-7D416634B6B5}" xr6:coauthVersionLast="47" xr6:coauthVersionMax="47" xr10:uidLastSave="{00000000-0000-0000-0000-000000000000}"/>
  <bookViews>
    <workbookView xWindow="9765" yWindow="615" windowWidth="17865" windowHeight="14745" xr2:uid="{60D524F4-6F60-40ED-A26E-E9B33E89969F}"/>
  </bookViews>
  <sheets>
    <sheet name="23-05-18、XRF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1" l="1"/>
  <c r="O24" i="1"/>
  <c r="O23" i="1"/>
  <c r="O26" i="1"/>
  <c r="O9" i="1"/>
  <c r="O8" i="1"/>
  <c r="O7" i="1"/>
  <c r="O6" i="1"/>
  <c r="O5" i="1"/>
  <c r="O15" i="1"/>
  <c r="O16" i="1"/>
  <c r="O17" i="1"/>
  <c r="O14" i="1"/>
  <c r="O13" i="1"/>
  <c r="O27" i="1"/>
  <c r="O10" i="1"/>
  <c r="O19" i="1"/>
  <c r="O18" i="1"/>
  <c r="F26" i="1"/>
  <c r="D26" i="1" s="1"/>
  <c r="E26" i="1" s="1"/>
  <c r="F17" i="1"/>
  <c r="D16" i="1" s="1"/>
  <c r="E16" i="1" s="1"/>
  <c r="F9" i="1"/>
  <c r="D7" i="1" s="1"/>
  <c r="E7" i="1" s="1"/>
  <c r="D5" i="1" l="1"/>
  <c r="E5" i="1" s="1"/>
  <c r="D6" i="1"/>
  <c r="E6" i="1" s="1"/>
  <c r="D15" i="1"/>
  <c r="E15" i="1" s="1"/>
  <c r="D25" i="1"/>
  <c r="E25" i="1" s="1"/>
  <c r="D9" i="1"/>
  <c r="E9" i="1" s="1"/>
  <c r="D13" i="1"/>
  <c r="E13" i="1" s="1"/>
  <c r="D14" i="1"/>
  <c r="E14" i="1" s="1"/>
  <c r="D24" i="1"/>
  <c r="E24" i="1" s="1"/>
  <c r="D8" i="1"/>
  <c r="E8" i="1" s="1"/>
  <c r="D17" i="1"/>
  <c r="E17" i="1" s="1"/>
  <c r="D23" i="1"/>
  <c r="E23" i="1" s="1"/>
</calcChain>
</file>

<file path=xl/sharedStrings.xml><?xml version="1.0" encoding="utf-8"?>
<sst xmlns="http://schemas.openxmlformats.org/spreadsheetml/2006/main" count="74" uniqueCount="33">
  <si>
    <t>黒色系</t>
    <rPh sb="0" eb="1">
      <t>クロ</t>
    </rPh>
    <rPh sb="1" eb="2">
      <t>ショク</t>
    </rPh>
    <rPh sb="2" eb="3">
      <t>ケイ</t>
    </rPh>
    <phoneticPr fontId="1"/>
  </si>
  <si>
    <t>&gt;2mm(g)</t>
    <phoneticPr fontId="1"/>
  </si>
  <si>
    <r>
      <rPr>
        <sz val="10"/>
        <color theme="1"/>
        <rFont val="ＭＳ 明朝"/>
        <family val="1"/>
        <charset val="128"/>
      </rPr>
      <t>石英</t>
    </r>
    <rPh sb="0" eb="2">
      <t>セキエイ</t>
    </rPh>
    <phoneticPr fontId="1"/>
  </si>
  <si>
    <r>
      <rPr>
        <sz val="10"/>
        <color theme="1"/>
        <rFont val="ＭＳ 明朝"/>
        <family val="1"/>
        <charset val="128"/>
      </rPr>
      <t>長石</t>
    </r>
    <rPh sb="0" eb="2">
      <t>チョウセキ</t>
    </rPh>
    <phoneticPr fontId="1"/>
  </si>
  <si>
    <r>
      <rPr>
        <sz val="10"/>
        <color theme="1"/>
        <rFont val="ＭＳ 明朝"/>
        <family val="1"/>
        <charset val="128"/>
      </rPr>
      <t>黒色系</t>
    </r>
    <rPh sb="0" eb="1">
      <t>クロ</t>
    </rPh>
    <rPh sb="1" eb="2">
      <t>ショク</t>
    </rPh>
    <rPh sb="2" eb="3">
      <t>ケイ</t>
    </rPh>
    <phoneticPr fontId="1"/>
  </si>
  <si>
    <r>
      <rPr>
        <sz val="10"/>
        <color theme="1"/>
        <rFont val="ＭＳ 明朝"/>
        <family val="1"/>
        <charset val="128"/>
      </rPr>
      <t>灰色系</t>
    </r>
    <rPh sb="0" eb="2">
      <t>ハイイロ</t>
    </rPh>
    <rPh sb="2" eb="3">
      <t>ケイ</t>
    </rPh>
    <phoneticPr fontId="1"/>
  </si>
  <si>
    <r>
      <rPr>
        <sz val="10"/>
        <color theme="1"/>
        <rFont val="ＭＳ 明朝"/>
        <family val="1"/>
        <charset val="128"/>
      </rPr>
      <t>赤黄緑系</t>
    </r>
    <rPh sb="0" eb="1">
      <t>アカ</t>
    </rPh>
    <rPh sb="1" eb="3">
      <t>キミドリ</t>
    </rPh>
    <rPh sb="3" eb="4">
      <t>ケイ</t>
    </rPh>
    <phoneticPr fontId="1"/>
  </si>
  <si>
    <r>
      <rPr>
        <sz val="10"/>
        <color theme="1"/>
        <rFont val="ＭＳ Ｐ明朝"/>
        <family val="1"/>
        <charset val="128"/>
      </rPr>
      <t>＜</t>
    </r>
    <r>
      <rPr>
        <sz val="10"/>
        <color theme="1"/>
        <rFont val="Century"/>
        <family val="1"/>
      </rPr>
      <t>2mm(g)</t>
    </r>
    <phoneticPr fontId="1"/>
  </si>
  <si>
    <t>　秋田砂</t>
    <rPh sb="1" eb="3">
      <t>アキタ</t>
    </rPh>
    <rPh sb="3" eb="4">
      <t>スナ</t>
    </rPh>
    <phoneticPr fontId="1"/>
  </si>
  <si>
    <t>混合試料</t>
    <rPh sb="0" eb="2">
      <t>コンゴウ</t>
    </rPh>
    <rPh sb="2" eb="4">
      <t>シリョウ</t>
    </rPh>
    <phoneticPr fontId="1"/>
  </si>
  <si>
    <t>－</t>
    <phoneticPr fontId="1"/>
  </si>
  <si>
    <t>黒灰色系</t>
    <rPh sb="0" eb="1">
      <t>クロ</t>
    </rPh>
    <rPh sb="1" eb="2">
      <t>ハイ</t>
    </rPh>
    <rPh sb="2" eb="3">
      <t>ショク</t>
    </rPh>
    <rPh sb="3" eb="4">
      <t>ケイ</t>
    </rPh>
    <phoneticPr fontId="1"/>
  </si>
  <si>
    <t>　鹿島2号珪砂</t>
    <rPh sb="1" eb="3">
      <t>カシマ</t>
    </rPh>
    <rPh sb="4" eb="5">
      <t>ゴウ</t>
    </rPh>
    <rPh sb="5" eb="7">
      <t>ケイシャ</t>
    </rPh>
    <rPh sb="6" eb="7">
      <t>スナ</t>
    </rPh>
    <phoneticPr fontId="1"/>
  </si>
  <si>
    <t>(g)</t>
    <phoneticPr fontId="1"/>
  </si>
  <si>
    <t>(%)</t>
    <phoneticPr fontId="1"/>
  </si>
  <si>
    <r>
      <t>&gt;2mm</t>
    </r>
    <r>
      <rPr>
        <sz val="10"/>
        <color theme="1"/>
        <rFont val="ＭＳ 明朝"/>
        <family val="1"/>
        <charset val="128"/>
      </rPr>
      <t>混合
試料作製</t>
    </r>
    <r>
      <rPr>
        <sz val="10"/>
        <color theme="1"/>
        <rFont val="Century"/>
        <family val="1"/>
      </rPr>
      <t>(g)</t>
    </r>
    <rPh sb="4" eb="6">
      <t>コンゴウ</t>
    </rPh>
    <rPh sb="7" eb="9">
      <t>シリョウ</t>
    </rPh>
    <rPh sb="9" eb="11">
      <t>サクセイ</t>
    </rPh>
    <phoneticPr fontId="1"/>
  </si>
  <si>
    <r>
      <t>XRF</t>
    </r>
    <r>
      <rPr>
        <sz val="10"/>
        <color theme="1"/>
        <rFont val="ＭＳ Ｐ明朝"/>
        <family val="1"/>
        <charset val="128"/>
      </rPr>
      <t>分析結果　</t>
    </r>
    <r>
      <rPr>
        <sz val="10"/>
        <color theme="1"/>
        <rFont val="Century"/>
        <family val="1"/>
      </rPr>
      <t>(%</t>
    </r>
    <r>
      <rPr>
        <sz val="10"/>
        <color theme="1"/>
        <rFont val="ＭＳ Ｐ明朝"/>
        <family val="1"/>
        <charset val="128"/>
      </rPr>
      <t>、バランス無し）</t>
    </r>
    <rPh sb="3" eb="5">
      <t>ブンセキ</t>
    </rPh>
    <rPh sb="5" eb="7">
      <t>ケッカ</t>
    </rPh>
    <rPh sb="15" eb="16">
      <t>ナ</t>
    </rPh>
    <phoneticPr fontId="1"/>
  </si>
  <si>
    <t>CaO</t>
    <phoneticPr fontId="1"/>
  </si>
  <si>
    <t>MgO</t>
    <phoneticPr fontId="1"/>
  </si>
  <si>
    <r>
      <t>Al</t>
    </r>
    <r>
      <rPr>
        <vertAlign val="subscript"/>
        <sz val="10"/>
        <color theme="1"/>
        <rFont val="Century"/>
        <family val="1"/>
      </rPr>
      <t>2</t>
    </r>
    <r>
      <rPr>
        <sz val="10"/>
        <color theme="1"/>
        <rFont val="Century"/>
        <family val="1"/>
      </rPr>
      <t>O</t>
    </r>
    <r>
      <rPr>
        <vertAlign val="subscript"/>
        <sz val="10"/>
        <color theme="1"/>
        <rFont val="Century"/>
        <family val="1"/>
      </rPr>
      <t>3</t>
    </r>
    <phoneticPr fontId="1"/>
  </si>
  <si>
    <r>
      <t>Fe</t>
    </r>
    <r>
      <rPr>
        <vertAlign val="subscript"/>
        <sz val="10"/>
        <color theme="1"/>
        <rFont val="Century"/>
        <family val="1"/>
      </rPr>
      <t>2</t>
    </r>
    <r>
      <rPr>
        <sz val="10"/>
        <color theme="1"/>
        <rFont val="Century"/>
        <family val="1"/>
      </rPr>
      <t>O</t>
    </r>
    <r>
      <rPr>
        <vertAlign val="subscript"/>
        <sz val="10"/>
        <color theme="1"/>
        <rFont val="Century"/>
        <family val="1"/>
      </rPr>
      <t>3</t>
    </r>
    <phoneticPr fontId="1"/>
  </si>
  <si>
    <r>
      <t>K</t>
    </r>
    <r>
      <rPr>
        <vertAlign val="subscript"/>
        <sz val="10"/>
        <color theme="1"/>
        <rFont val="Century"/>
        <family val="1"/>
      </rPr>
      <t>2</t>
    </r>
    <r>
      <rPr>
        <sz val="10"/>
        <color theme="1"/>
        <rFont val="Century"/>
        <family val="1"/>
      </rPr>
      <t>O</t>
    </r>
    <phoneticPr fontId="1"/>
  </si>
  <si>
    <r>
      <t>Na</t>
    </r>
    <r>
      <rPr>
        <vertAlign val="subscript"/>
        <sz val="10"/>
        <color theme="1"/>
        <rFont val="Century"/>
        <family val="1"/>
      </rPr>
      <t>2</t>
    </r>
    <r>
      <rPr>
        <sz val="10"/>
        <color theme="1"/>
        <rFont val="Century"/>
        <family val="1"/>
      </rPr>
      <t>O</t>
    </r>
    <phoneticPr fontId="1"/>
  </si>
  <si>
    <t>粒子
目視分類</t>
    <rPh sb="0" eb="2">
      <t>リュウシ</t>
    </rPh>
    <rPh sb="3" eb="5">
      <t>モクシ</t>
    </rPh>
    <rPh sb="5" eb="7">
      <t>ブンルイ</t>
    </rPh>
    <phoneticPr fontId="1"/>
  </si>
  <si>
    <t>計</t>
    <rPh sb="0" eb="1">
      <t>ケイ</t>
    </rPh>
    <phoneticPr fontId="1"/>
  </si>
  <si>
    <r>
      <t>TiO</t>
    </r>
    <r>
      <rPr>
        <vertAlign val="subscript"/>
        <sz val="10"/>
        <color theme="1"/>
        <rFont val="Century"/>
        <family val="1"/>
      </rPr>
      <t>2</t>
    </r>
    <phoneticPr fontId="1"/>
  </si>
  <si>
    <t>その他</t>
    <rPh sb="2" eb="3">
      <t>タ</t>
    </rPh>
    <phoneticPr fontId="1"/>
  </si>
  <si>
    <t>計</t>
    <rPh sb="0" eb="1">
      <t>ケイ</t>
    </rPh>
    <phoneticPr fontId="1"/>
  </si>
  <si>
    <r>
      <t>2</t>
    </r>
    <r>
      <rPr>
        <sz val="8"/>
        <color theme="1"/>
        <rFont val="ＭＳ Ｐ明朝"/>
        <family val="1"/>
        <charset val="128"/>
      </rPr>
      <t>回目</t>
    </r>
    <rPh sb="1" eb="3">
      <t>カイメ</t>
    </rPh>
    <phoneticPr fontId="1"/>
  </si>
  <si>
    <r>
      <t>SiO</t>
    </r>
    <r>
      <rPr>
        <b/>
        <vertAlign val="subscript"/>
        <sz val="12"/>
        <color theme="1"/>
        <rFont val="Century"/>
        <family val="1"/>
      </rPr>
      <t>2</t>
    </r>
    <phoneticPr fontId="1"/>
  </si>
  <si>
    <r>
      <rPr>
        <b/>
        <sz val="14"/>
        <color theme="1"/>
        <rFont val="ＭＳ Ｐ明朝"/>
        <family val="1"/>
        <charset val="128"/>
      </rPr>
      <t>砂材の</t>
    </r>
    <r>
      <rPr>
        <b/>
        <sz val="14"/>
        <color theme="1"/>
        <rFont val="Century"/>
        <family val="1"/>
      </rPr>
      <t>XRF</t>
    </r>
    <r>
      <rPr>
        <b/>
        <sz val="14"/>
        <color theme="1"/>
        <rFont val="ＭＳ Ｐ明朝"/>
        <family val="1"/>
        <charset val="128"/>
      </rPr>
      <t>分析</t>
    </r>
    <r>
      <rPr>
        <b/>
        <sz val="14"/>
        <color theme="1"/>
        <rFont val="Yu Gothic"/>
        <family val="1"/>
        <charset val="128"/>
      </rPr>
      <t>　（</t>
    </r>
    <r>
      <rPr>
        <b/>
        <sz val="14"/>
        <color theme="1"/>
        <rFont val="Century"/>
        <family val="1"/>
      </rPr>
      <t>2023-05-18</t>
    </r>
    <r>
      <rPr>
        <b/>
        <sz val="14"/>
        <color theme="1"/>
        <rFont val="Yu Gothic"/>
        <family val="1"/>
        <charset val="128"/>
      </rPr>
      <t>）</t>
    </r>
    <rPh sb="0" eb="1">
      <t>スナ</t>
    </rPh>
    <rPh sb="1" eb="2">
      <t>ザイ</t>
    </rPh>
    <rPh sb="6" eb="8">
      <t>ブンセキ</t>
    </rPh>
    <phoneticPr fontId="1"/>
  </si>
  <si>
    <r>
      <rPr>
        <sz val="10"/>
        <color theme="1"/>
        <rFont val="ＭＳ 明朝"/>
        <family val="1"/>
        <charset val="128"/>
      </rPr>
      <t>混合
試料作製</t>
    </r>
    <r>
      <rPr>
        <sz val="10"/>
        <color theme="1"/>
        <rFont val="Century"/>
        <family val="1"/>
      </rPr>
      <t>(g)</t>
    </r>
    <rPh sb="0" eb="2">
      <t>コンゴウ</t>
    </rPh>
    <rPh sb="3" eb="5">
      <t>シリョウ</t>
    </rPh>
    <rPh sb="5" eb="7">
      <t>サクセイ</t>
    </rPh>
    <phoneticPr fontId="1"/>
  </si>
  <si>
    <t>1回目</t>
    <rPh sb="1" eb="3">
      <t>カイメ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</si>
</sst>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_ "/>
    <numFmt numFmtId="178" formatCode="0.0_);[Red]\(0.0\)"/>
  </numFmts>
  <fonts count="2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Century"/>
      <family val="1"/>
    </font>
    <font>
      <sz val="10"/>
      <color theme="1"/>
      <name val="ＭＳ Ｐ明朝"/>
      <family val="1"/>
      <charset val="128"/>
    </font>
    <font>
      <sz val="10"/>
      <color theme="1"/>
      <name val="Century"/>
      <family val="1"/>
      <charset val="128"/>
    </font>
    <font>
      <vertAlign val="subscript"/>
      <sz val="10"/>
      <color theme="1"/>
      <name val="Century"/>
      <family val="1"/>
    </font>
    <font>
      <b/>
      <sz val="12"/>
      <color theme="1"/>
      <name val="Century"/>
      <family val="1"/>
    </font>
    <font>
      <sz val="8"/>
      <color theme="1"/>
      <name val="ＭＳ Ｐ明朝"/>
      <family val="1"/>
      <charset val="128"/>
    </font>
    <font>
      <sz val="8"/>
      <color theme="1"/>
      <name val="Century"/>
      <family val="1"/>
    </font>
    <font>
      <sz val="11"/>
      <color theme="1"/>
      <name val="Century"/>
      <family val="1"/>
    </font>
    <font>
      <sz val="11"/>
      <color theme="1"/>
      <name val="ＭＳ Ｐ明朝"/>
      <family val="1"/>
      <charset val="128"/>
    </font>
    <font>
      <b/>
      <sz val="11"/>
      <color rgb="FFFF0000"/>
      <name val="Century"/>
      <family val="1"/>
    </font>
    <font>
      <b/>
      <vertAlign val="subscript"/>
      <sz val="12"/>
      <color theme="1"/>
      <name val="Century"/>
      <family val="1"/>
    </font>
    <font>
      <b/>
      <sz val="14"/>
      <color theme="1"/>
      <name val="ＭＳ 明朝"/>
      <family val="1"/>
      <charset val="128"/>
    </font>
    <font>
      <b/>
      <sz val="14"/>
      <color theme="1"/>
      <name val="Century"/>
      <family val="1"/>
      <charset val="128"/>
    </font>
    <font>
      <b/>
      <sz val="14"/>
      <color theme="1"/>
      <name val="ＭＳ Ｐ明朝"/>
      <family val="1"/>
      <charset val="128"/>
    </font>
    <font>
      <b/>
      <sz val="14"/>
      <color theme="1"/>
      <name val="Century"/>
      <family val="1"/>
    </font>
    <font>
      <b/>
      <sz val="14"/>
      <color theme="1"/>
      <name val="Yu Gothic"/>
      <family val="1"/>
      <charset val="128"/>
    </font>
    <font>
      <sz val="11"/>
      <color rgb="FFFF0000"/>
      <name val="游ゴシック"/>
      <family val="2"/>
      <charset val="128"/>
      <scheme val="minor"/>
    </font>
    <font>
      <sz val="11"/>
      <color rgb="FFFF0000"/>
      <name val="Century"/>
      <family val="1"/>
    </font>
    <font>
      <sz val="10"/>
      <color rgb="FFFF0000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>
      <alignment vertical="center"/>
    </xf>
    <xf numFmtId="0" fontId="11" fillId="3" borderId="1" xfId="0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4" borderId="1" xfId="0" applyFont="1" applyFill="1" applyBorder="1">
      <alignment vertical="center"/>
    </xf>
    <xf numFmtId="0" fontId="11" fillId="4" borderId="1" xfId="0" applyFont="1" applyFill="1" applyBorder="1" applyAlignment="1">
      <alignment horizontal="center" vertical="center"/>
    </xf>
    <xf numFmtId="1" fontId="11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>
      <alignment vertical="center"/>
    </xf>
    <xf numFmtId="0" fontId="11" fillId="5" borderId="1" xfId="0" applyFont="1" applyFill="1" applyBorder="1" applyAlignment="1">
      <alignment horizontal="center" vertical="center"/>
    </xf>
    <xf numFmtId="1" fontId="11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4" borderId="1" xfId="0" applyFont="1" applyFill="1" applyBorder="1">
      <alignment vertical="center"/>
    </xf>
    <xf numFmtId="0" fontId="3" fillId="5" borderId="1" xfId="0" applyFont="1" applyFill="1" applyBorder="1">
      <alignment vertical="center"/>
    </xf>
    <xf numFmtId="0" fontId="4" fillId="6" borderId="1" xfId="0" applyFont="1" applyFill="1" applyBorder="1">
      <alignment vertical="center"/>
    </xf>
    <xf numFmtId="0" fontId="11" fillId="6" borderId="1" xfId="0" applyFont="1" applyFill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77" fontId="11" fillId="2" borderId="1" xfId="0" applyNumberFormat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11" fillId="3" borderId="1" xfId="0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7" fontId="11" fillId="5" borderId="1" xfId="0" applyNumberFormat="1" applyFont="1" applyFill="1" applyBorder="1" applyAlignment="1">
      <alignment horizontal="center" vertical="center"/>
    </xf>
    <xf numFmtId="177" fontId="0" fillId="5" borderId="1" xfId="0" applyNumberFormat="1" applyFill="1" applyBorder="1" applyAlignment="1">
      <alignment horizontal="center" vertical="center"/>
    </xf>
    <xf numFmtId="177" fontId="11" fillId="4" borderId="1" xfId="0" applyNumberFormat="1" applyFont="1" applyFill="1" applyBorder="1" applyAlignment="1">
      <alignment horizontal="center" vertical="center"/>
    </xf>
    <xf numFmtId="177" fontId="0" fillId="4" borderId="1" xfId="0" applyNumberFormat="1" applyFill="1" applyBorder="1" applyAlignment="1">
      <alignment horizontal="center" vertical="center"/>
    </xf>
    <xf numFmtId="177" fontId="11" fillId="6" borderId="1" xfId="0" applyNumberFormat="1" applyFont="1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0" fontId="5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11" fillId="2" borderId="1" xfId="0" applyNumberFormat="1" applyFont="1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178" fontId="11" fillId="3" borderId="1" xfId="0" applyNumberFormat="1" applyFont="1" applyFill="1" applyBorder="1" applyAlignment="1">
      <alignment horizontal="center" vertical="center"/>
    </xf>
    <xf numFmtId="178" fontId="0" fillId="3" borderId="1" xfId="0" applyNumberFormat="1" applyFill="1" applyBorder="1" applyAlignment="1">
      <alignment horizontal="center" vertical="center"/>
    </xf>
    <xf numFmtId="178" fontId="11" fillId="4" borderId="1" xfId="0" applyNumberFormat="1" applyFont="1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8" fontId="11" fillId="6" borderId="1" xfId="0" applyNumberFormat="1" applyFont="1" applyFill="1" applyBorder="1" applyAlignment="1">
      <alignment horizontal="center" vertical="center"/>
    </xf>
    <xf numFmtId="178" fontId="0" fillId="6" borderId="1" xfId="0" applyNumberFormat="1" applyFill="1" applyBorder="1" applyAlignment="1">
      <alignment horizontal="center" vertical="center"/>
    </xf>
    <xf numFmtId="178" fontId="11" fillId="5" borderId="1" xfId="0" applyNumberFormat="1" applyFont="1" applyFill="1" applyBorder="1" applyAlignment="1">
      <alignment horizontal="center" vertical="center"/>
    </xf>
    <xf numFmtId="178" fontId="0" fillId="5" borderId="1" xfId="0" applyNumberForma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6" fontId="4" fillId="4" borderId="1" xfId="0" applyNumberFormat="1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/>
    </xf>
    <xf numFmtId="176" fontId="11" fillId="3" borderId="1" xfId="0" applyNumberFormat="1" applyFont="1" applyFill="1" applyBorder="1" applyAlignment="1">
      <alignment horizontal="center" vertical="center"/>
    </xf>
    <xf numFmtId="176" fontId="11" fillId="5" borderId="1" xfId="0" applyNumberFormat="1" applyFont="1" applyFill="1" applyBorder="1" applyAlignment="1">
      <alignment horizontal="center" vertical="center"/>
    </xf>
    <xf numFmtId="176" fontId="11" fillId="4" borderId="1" xfId="0" applyNumberFormat="1" applyFont="1" applyFill="1" applyBorder="1" applyAlignment="1">
      <alignment horizontal="center" vertical="center"/>
    </xf>
    <xf numFmtId="176" fontId="11" fillId="6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7" fontId="13" fillId="7" borderId="1" xfId="0" applyNumberFormat="1" applyFont="1" applyFill="1" applyBorder="1" applyAlignment="1">
      <alignment horizontal="center" vertical="center"/>
    </xf>
    <xf numFmtId="178" fontId="13" fillId="7" borderId="1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177" fontId="21" fillId="0" borderId="1" xfId="0" applyNumberFormat="1" applyFont="1" applyBorder="1" applyAlignment="1">
      <alignment horizontal="center" vertical="center"/>
    </xf>
    <xf numFmtId="177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78" fontId="21" fillId="0" borderId="1" xfId="0" applyNumberFormat="1" applyFont="1" applyBorder="1" applyAlignment="1">
      <alignment horizontal="center" vertical="center"/>
    </xf>
    <xf numFmtId="178" fontId="20" fillId="0" borderId="1" xfId="0" applyNumberFormat="1" applyFont="1" applyBorder="1" applyAlignment="1">
      <alignment horizontal="center" vertical="center"/>
    </xf>
    <xf numFmtId="0" fontId="22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28</xdr:row>
      <xdr:rowOff>235744</xdr:rowOff>
    </xdr:from>
    <xdr:to>
      <xdr:col>4</xdr:col>
      <xdr:colOff>428625</xdr:colOff>
      <xdr:row>38</xdr:row>
      <xdr:rowOff>40482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9258C1C-A8BF-CD5A-E93B-F09749F1C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998494"/>
          <a:ext cx="2914650" cy="2185988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704850</xdr:colOff>
      <xdr:row>28</xdr:row>
      <xdr:rowOff>200025</xdr:rowOff>
    </xdr:from>
    <xdr:to>
      <xdr:col>9</xdr:col>
      <xdr:colOff>295275</xdr:colOff>
      <xdr:row>38</xdr:row>
      <xdr:rowOff>19050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4EE829B-CC48-2FD7-E860-E572299ED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6962775"/>
          <a:ext cx="2933700" cy="220027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28</xdr:row>
      <xdr:rowOff>228600</xdr:rowOff>
    </xdr:from>
    <xdr:to>
      <xdr:col>15</xdr:col>
      <xdr:colOff>457200</xdr:colOff>
      <xdr:row>37</xdr:row>
      <xdr:rowOff>228600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2AECFBB-8024-9185-47DC-212CFCA9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991350"/>
          <a:ext cx="28575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295274</xdr:colOff>
      <xdr:row>40</xdr:row>
      <xdr:rowOff>171450</xdr:rowOff>
    </xdr:from>
    <xdr:to>
      <xdr:col>4</xdr:col>
      <xdr:colOff>352425</xdr:colOff>
      <xdr:row>49</xdr:row>
      <xdr:rowOff>128589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4A2D57E-CE3A-A420-E210-0B8A01A4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" y="9791700"/>
          <a:ext cx="2800351" cy="2100264"/>
        </a:xfrm>
        <a:prstGeom prst="rect">
          <a:avLst/>
        </a:prstGeom>
      </xdr:spPr>
    </xdr:pic>
    <xdr:clientData/>
  </xdr:twoCellAnchor>
  <xdr:twoCellAnchor editAs="oneCell">
    <xdr:from>
      <xdr:col>4</xdr:col>
      <xdr:colOff>660399</xdr:colOff>
      <xdr:row>40</xdr:row>
      <xdr:rowOff>192881</xdr:rowOff>
    </xdr:from>
    <xdr:to>
      <xdr:col>9</xdr:col>
      <xdr:colOff>171449</xdr:colOff>
      <xdr:row>49</xdr:row>
      <xdr:rowOff>190500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E994703-80A4-0490-D270-2D1313FB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3599" y="9813131"/>
          <a:ext cx="2854325" cy="2140744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40</xdr:row>
      <xdr:rowOff>152399</xdr:rowOff>
    </xdr:from>
    <xdr:to>
      <xdr:col>16</xdr:col>
      <xdr:colOff>0</xdr:colOff>
      <xdr:row>49</xdr:row>
      <xdr:rowOff>152399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566F8394-A241-CCEC-FF31-87CFD117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772649"/>
          <a:ext cx="2857500" cy="21431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52</xdr:row>
      <xdr:rowOff>9524</xdr:rowOff>
    </xdr:from>
    <xdr:to>
      <xdr:col>4</xdr:col>
      <xdr:colOff>282575</xdr:colOff>
      <xdr:row>60</xdr:row>
      <xdr:rowOff>152399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BFFE70E-8A33-07CE-437E-ECAD4BB3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2487274"/>
          <a:ext cx="2730500" cy="2047875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676275</xdr:colOff>
      <xdr:row>51</xdr:row>
      <xdr:rowOff>230980</xdr:rowOff>
    </xdr:from>
    <xdr:to>
      <xdr:col>9</xdr:col>
      <xdr:colOff>161926</xdr:colOff>
      <xdr:row>60</xdr:row>
      <xdr:rowOff>209550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53070AF-A0AB-FF3C-18E3-E7E7D85C1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12470605"/>
          <a:ext cx="2828926" cy="212169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51</xdr:row>
      <xdr:rowOff>226218</xdr:rowOff>
    </xdr:from>
    <xdr:to>
      <xdr:col>15</xdr:col>
      <xdr:colOff>400050</xdr:colOff>
      <xdr:row>60</xdr:row>
      <xdr:rowOff>190499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998673EE-F87F-5AD3-7589-DC64CCFB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2465843"/>
          <a:ext cx="2809875" cy="210740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63</xdr:row>
      <xdr:rowOff>0</xdr:rowOff>
    </xdr:from>
    <xdr:to>
      <xdr:col>4</xdr:col>
      <xdr:colOff>361950</xdr:colOff>
      <xdr:row>72</xdr:row>
      <xdr:rowOff>28575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D8F6C4F-5D1C-76C2-DF69-23BF8CB7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5335250"/>
          <a:ext cx="2895600" cy="2171700"/>
        </a:xfrm>
        <a:prstGeom prst="rect">
          <a:avLst/>
        </a:prstGeom>
      </xdr:spPr>
    </xdr:pic>
    <xdr:clientData/>
  </xdr:twoCellAnchor>
  <xdr:twoCellAnchor editAs="oneCell">
    <xdr:from>
      <xdr:col>4</xdr:col>
      <xdr:colOff>698500</xdr:colOff>
      <xdr:row>63</xdr:row>
      <xdr:rowOff>2381</xdr:rowOff>
    </xdr:from>
    <xdr:to>
      <xdr:col>9</xdr:col>
      <xdr:colOff>209550</xdr:colOff>
      <xdr:row>72</xdr:row>
      <xdr:rowOff>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5B4C0F0-BED4-304A-8896-9C0345C0E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700" y="15337631"/>
          <a:ext cx="2854325" cy="2140744"/>
        </a:xfrm>
        <a:prstGeom prst="rect">
          <a:avLst/>
        </a:prstGeom>
      </xdr:spPr>
    </xdr:pic>
    <xdr:clientData/>
  </xdr:twoCellAnchor>
  <xdr:oneCellAnchor>
    <xdr:from>
      <xdr:col>1</xdr:col>
      <xdr:colOff>219075</xdr:colOff>
      <xdr:row>38</xdr:row>
      <xdr:rowOff>47625</xdr:rowOff>
    </xdr:from>
    <xdr:ext cx="1736373" cy="27571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649343-1B2A-96D9-521A-52AA33FED96E}"/>
            </a:ext>
          </a:extLst>
        </xdr:cNvPr>
        <xdr:cNvSpPr txBox="1"/>
      </xdr:nvSpPr>
      <xdr:spPr>
        <a:xfrm>
          <a:off x="904875" y="9191625"/>
          <a:ext cx="1736373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-1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秋田砂（全体）</a:t>
          </a:r>
        </a:p>
      </xdr:txBody>
    </xdr:sp>
    <xdr:clientData/>
  </xdr:oneCellAnchor>
  <xdr:oneCellAnchor>
    <xdr:from>
      <xdr:col>4</xdr:col>
      <xdr:colOff>857250</xdr:colOff>
      <xdr:row>38</xdr:row>
      <xdr:rowOff>95250</xdr:rowOff>
    </xdr:from>
    <xdr:ext cx="2990370" cy="27571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ED552012-9E15-46D8-A85E-CB53E59CCC1E}"/>
            </a:ext>
          </a:extLst>
        </xdr:cNvPr>
        <xdr:cNvSpPr txBox="1"/>
      </xdr:nvSpPr>
      <xdr:spPr>
        <a:xfrm>
          <a:off x="3600450" y="9239250"/>
          <a:ext cx="299037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秋田砂（石英主体と思われる粒子）</a:t>
          </a:r>
        </a:p>
      </xdr:txBody>
    </xdr:sp>
    <xdr:clientData/>
  </xdr:oneCellAnchor>
  <xdr:oneCellAnchor>
    <xdr:from>
      <xdr:col>10</xdr:col>
      <xdr:colOff>47625</xdr:colOff>
      <xdr:row>38</xdr:row>
      <xdr:rowOff>114300</xdr:rowOff>
    </xdr:from>
    <xdr:ext cx="2990370" cy="27571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CA60F257-3453-476B-BC83-81F7357CC826}"/>
            </a:ext>
          </a:extLst>
        </xdr:cNvPr>
        <xdr:cNvSpPr txBox="1"/>
      </xdr:nvSpPr>
      <xdr:spPr>
        <a:xfrm>
          <a:off x="6619875" y="9258300"/>
          <a:ext cx="2990370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-3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秋田砂（長石主体と思われる粒子）</a:t>
          </a:r>
        </a:p>
      </xdr:txBody>
    </xdr:sp>
    <xdr:clientData/>
  </xdr:oneCellAnchor>
  <xdr:oneCellAnchor>
    <xdr:from>
      <xdr:col>0</xdr:col>
      <xdr:colOff>628650</xdr:colOff>
      <xdr:row>49</xdr:row>
      <xdr:rowOff>200025</xdr:rowOff>
    </xdr:from>
    <xdr:ext cx="2143985" cy="27571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CEE3AA5-0985-430D-9E96-AA1181C17EC6}"/>
            </a:ext>
          </a:extLst>
        </xdr:cNvPr>
        <xdr:cNvSpPr txBox="1"/>
      </xdr:nvSpPr>
      <xdr:spPr>
        <a:xfrm>
          <a:off x="628650" y="11963400"/>
          <a:ext cx="2143985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-4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秋田砂（黒色系粒子）</a:t>
          </a:r>
        </a:p>
      </xdr:txBody>
    </xdr:sp>
    <xdr:clientData/>
  </xdr:oneCellAnchor>
  <xdr:oneCellAnchor>
    <xdr:from>
      <xdr:col>4</xdr:col>
      <xdr:colOff>1114425</xdr:colOff>
      <xdr:row>49</xdr:row>
      <xdr:rowOff>219075</xdr:rowOff>
    </xdr:from>
    <xdr:ext cx="2143985" cy="27571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82289842-ACA3-45D1-A34C-EE02175C8980}"/>
            </a:ext>
          </a:extLst>
        </xdr:cNvPr>
        <xdr:cNvSpPr txBox="1"/>
      </xdr:nvSpPr>
      <xdr:spPr>
        <a:xfrm>
          <a:off x="3857625" y="11982450"/>
          <a:ext cx="2143985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-5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秋田砂（灰色系粒子）</a:t>
          </a:r>
        </a:p>
      </xdr:txBody>
    </xdr:sp>
    <xdr:clientData/>
  </xdr:oneCellAnchor>
  <xdr:oneCellAnchor>
    <xdr:from>
      <xdr:col>10</xdr:col>
      <xdr:colOff>428625</xdr:colOff>
      <xdr:row>49</xdr:row>
      <xdr:rowOff>209550</xdr:rowOff>
    </xdr:from>
    <xdr:ext cx="2285049" cy="27571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8B6A73E-6DA4-4CBF-9689-E3585B485981}"/>
            </a:ext>
          </a:extLst>
        </xdr:cNvPr>
        <xdr:cNvSpPr txBox="1"/>
      </xdr:nvSpPr>
      <xdr:spPr>
        <a:xfrm>
          <a:off x="7000875" y="11972925"/>
          <a:ext cx="228504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-6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秋田砂（赤黄緑系粒子）</a:t>
          </a:r>
        </a:p>
      </xdr:txBody>
    </xdr:sp>
    <xdr:clientData/>
  </xdr:oneCellAnchor>
  <xdr:oneCellAnchor>
    <xdr:from>
      <xdr:col>0</xdr:col>
      <xdr:colOff>542925</xdr:colOff>
      <xdr:row>61</xdr:row>
      <xdr:rowOff>19050</xdr:rowOff>
    </xdr:from>
    <xdr:ext cx="2081404" cy="27571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2FE3DEB5-CEEE-419E-90DA-AA0A253DDA61}"/>
            </a:ext>
          </a:extLst>
        </xdr:cNvPr>
        <xdr:cNvSpPr txBox="1"/>
      </xdr:nvSpPr>
      <xdr:spPr>
        <a:xfrm>
          <a:off x="542925" y="14639925"/>
          <a:ext cx="2081404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-7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鹿島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号珪砂（全体）</a:t>
          </a:r>
        </a:p>
      </xdr:txBody>
    </xdr:sp>
    <xdr:clientData/>
  </xdr:oneCellAnchor>
  <xdr:oneCellAnchor>
    <xdr:from>
      <xdr:col>4</xdr:col>
      <xdr:colOff>371475</xdr:colOff>
      <xdr:row>61</xdr:row>
      <xdr:rowOff>19050</xdr:rowOff>
    </xdr:from>
    <xdr:ext cx="3350982" cy="27571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C1F9ABE3-8860-4190-B431-6989FDCB65AE}"/>
            </a:ext>
          </a:extLst>
        </xdr:cNvPr>
        <xdr:cNvSpPr txBox="1"/>
      </xdr:nvSpPr>
      <xdr:spPr>
        <a:xfrm>
          <a:off x="3114675" y="14639925"/>
          <a:ext cx="3350982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-8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鹿島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号珪砂（石英主体と思われる粒子）</a:t>
          </a:r>
        </a:p>
      </xdr:txBody>
    </xdr:sp>
    <xdr:clientData/>
  </xdr:oneCellAnchor>
  <xdr:oneCellAnchor>
    <xdr:from>
      <xdr:col>9</xdr:col>
      <xdr:colOff>219075</xdr:colOff>
      <xdr:row>61</xdr:row>
      <xdr:rowOff>28575</xdr:rowOff>
    </xdr:from>
    <xdr:ext cx="3350982" cy="27571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9805C9A4-1A8A-433B-B93F-6F57759FD4D6}"/>
            </a:ext>
          </a:extLst>
        </xdr:cNvPr>
        <xdr:cNvSpPr txBox="1"/>
      </xdr:nvSpPr>
      <xdr:spPr>
        <a:xfrm>
          <a:off x="6305550" y="14649450"/>
          <a:ext cx="3350982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-9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鹿島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号珪砂（長石主体と思われる粒子）</a:t>
          </a:r>
        </a:p>
      </xdr:txBody>
    </xdr:sp>
    <xdr:clientData/>
  </xdr:oneCellAnchor>
  <xdr:oneCellAnchor>
    <xdr:from>
      <xdr:col>0</xdr:col>
      <xdr:colOff>171450</xdr:colOff>
      <xdr:row>72</xdr:row>
      <xdr:rowOff>38100</xdr:rowOff>
    </xdr:from>
    <xdr:ext cx="2865208" cy="27571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58FC47F2-475E-4A7D-88E1-E5E82BEF30D6}"/>
            </a:ext>
          </a:extLst>
        </xdr:cNvPr>
        <xdr:cNvSpPr txBox="1"/>
      </xdr:nvSpPr>
      <xdr:spPr>
        <a:xfrm>
          <a:off x="171450" y="17516475"/>
          <a:ext cx="2865208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-10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鹿島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号珪砂（黒・灰色系粒子）</a:t>
          </a:r>
        </a:p>
      </xdr:txBody>
    </xdr:sp>
    <xdr:clientData/>
  </xdr:oneCellAnchor>
  <xdr:oneCellAnchor>
    <xdr:from>
      <xdr:col>4</xdr:col>
      <xdr:colOff>457200</xdr:colOff>
      <xdr:row>72</xdr:row>
      <xdr:rowOff>28575</xdr:rowOff>
    </xdr:from>
    <xdr:ext cx="3711593" cy="27571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F7303149-0DB0-42CC-AE00-85D71494F5BD}"/>
            </a:ext>
          </a:extLst>
        </xdr:cNvPr>
        <xdr:cNvSpPr txBox="1"/>
      </xdr:nvSpPr>
      <xdr:spPr>
        <a:xfrm>
          <a:off x="3200400" y="17506950"/>
          <a:ext cx="3711593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-11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鹿島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号珪砂（赤・黄・緑・白黒斑点粒子）</a:t>
          </a:r>
        </a:p>
      </xdr:txBody>
    </xdr:sp>
    <xdr:clientData/>
  </xdr:oneCellAnchor>
  <xdr:twoCellAnchor editAs="oneCell">
    <xdr:from>
      <xdr:col>0</xdr:col>
      <xdr:colOff>123825</xdr:colOff>
      <xdr:row>74</xdr:row>
      <xdr:rowOff>114009</xdr:rowOff>
    </xdr:from>
    <xdr:to>
      <xdr:col>6</xdr:col>
      <xdr:colOff>247650</xdr:colOff>
      <xdr:row>83</xdr:row>
      <xdr:rowOff>234461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D062EB7-EC5B-CE57-AD2D-49356AC41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8068634"/>
          <a:ext cx="4752975" cy="2263577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77</xdr:row>
      <xdr:rowOff>121489</xdr:rowOff>
    </xdr:from>
    <xdr:to>
      <xdr:col>15</xdr:col>
      <xdr:colOff>295275</xdr:colOff>
      <xdr:row>84</xdr:row>
      <xdr:rowOff>20391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37B860E-1553-1675-00D5-1348C95C2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18790489"/>
          <a:ext cx="3990975" cy="1565777"/>
        </a:xfrm>
        <a:prstGeom prst="rect">
          <a:avLst/>
        </a:prstGeom>
      </xdr:spPr>
    </xdr:pic>
    <xdr:clientData/>
  </xdr:twoCellAnchor>
  <xdr:oneCellAnchor>
    <xdr:from>
      <xdr:col>0</xdr:col>
      <xdr:colOff>628649</xdr:colOff>
      <xdr:row>83</xdr:row>
      <xdr:rowOff>228600</xdr:rowOff>
    </xdr:from>
    <xdr:ext cx="3800475" cy="45910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C1777783-40F9-43E5-AD2A-44BF22F94C42}"/>
            </a:ext>
          </a:extLst>
        </xdr:cNvPr>
        <xdr:cNvSpPr txBox="1"/>
      </xdr:nvSpPr>
      <xdr:spPr>
        <a:xfrm>
          <a:off x="628649" y="20326350"/>
          <a:ext cx="3800475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-12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秋田砂の各粒子の微粉砕　→　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XRF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試料</a:t>
          </a:r>
          <a:endParaRPr kumimoji="1" lang="en-US" altLang="ja-JP" sz="1100">
            <a:latin typeface="Century" panose="02040604050505020304" pitchFamily="18" charset="0"/>
            <a:ea typeface="ＭＳ 明朝" panose="02020609040205080304" pitchFamily="17" charset="-128"/>
          </a:endParaRPr>
        </a:p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　（上段：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&gt;2mm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を粉砕、下段：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&lt;2mm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を粉砕）</a:t>
          </a:r>
        </a:p>
      </xdr:txBody>
    </xdr:sp>
    <xdr:clientData/>
  </xdr:oneCellAnchor>
  <xdr:oneCellAnchor>
    <xdr:from>
      <xdr:col>8</xdr:col>
      <xdr:colOff>209550</xdr:colOff>
      <xdr:row>84</xdr:row>
      <xdr:rowOff>19050</xdr:rowOff>
    </xdr:from>
    <xdr:ext cx="3019416" cy="27571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CD78B752-9C0B-4BEF-9F38-9C5323C0AF97}"/>
            </a:ext>
          </a:extLst>
        </xdr:cNvPr>
        <xdr:cNvSpPr txBox="1"/>
      </xdr:nvSpPr>
      <xdr:spPr>
        <a:xfrm>
          <a:off x="5810250" y="20354925"/>
          <a:ext cx="3019416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写真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-13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　鹿島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2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号珪砂の微粉砕　→</a:t>
          </a:r>
          <a:r>
            <a:rPr kumimoji="1" lang="en-US" altLang="ja-JP" sz="1100">
              <a:latin typeface="Century" panose="02040604050505020304" pitchFamily="18" charset="0"/>
              <a:ea typeface="ＭＳ 明朝" panose="02020609040205080304" pitchFamily="17" charset="-128"/>
            </a:rPr>
            <a:t>XRF</a:t>
          </a:r>
          <a:r>
            <a:rPr kumimoji="1" lang="ja-JP" altLang="en-US" sz="1100">
              <a:latin typeface="Century" panose="02040604050505020304" pitchFamily="18" charset="0"/>
              <a:ea typeface="ＭＳ 明朝" panose="02020609040205080304" pitchFamily="17" charset="-128"/>
            </a:rPr>
            <a:t>試料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99A4A-50E4-475B-8589-519F29FB8907}">
  <dimension ref="A1:P28"/>
  <sheetViews>
    <sheetView tabSelected="1" workbookViewId="0">
      <selection activeCell="S23" sqref="S23"/>
    </sheetView>
  </sheetViews>
  <sheetFormatPr defaultRowHeight="18.75"/>
  <cols>
    <col min="1" max="4" width="9" style="2"/>
    <col min="5" max="5" width="19.25" style="2" customWidth="1"/>
    <col min="6" max="6" width="5.5" style="2" customWidth="1"/>
    <col min="7" max="13" width="6.375" style="2" customWidth="1"/>
    <col min="14" max="14" width="6.375" style="1" customWidth="1"/>
    <col min="15" max="16" width="6.375" customWidth="1"/>
    <col min="17" max="17" width="2.5" customWidth="1"/>
    <col min="18" max="18" width="6.375" customWidth="1"/>
  </cols>
  <sheetData>
    <row r="1" spans="1:16" ht="24">
      <c r="E1" s="76" t="s">
        <v>30</v>
      </c>
    </row>
    <row r="3" spans="1:16">
      <c r="A3" s="75" t="s">
        <v>8</v>
      </c>
      <c r="G3" s="2" t="s">
        <v>16</v>
      </c>
    </row>
    <row r="4" spans="1:16" ht="29.25" customHeight="1">
      <c r="B4" s="9" t="s">
        <v>23</v>
      </c>
      <c r="C4" s="4" t="s">
        <v>1</v>
      </c>
      <c r="D4" s="4" t="s">
        <v>14</v>
      </c>
      <c r="E4" s="83" t="s">
        <v>31</v>
      </c>
      <c r="G4" s="72" t="s">
        <v>29</v>
      </c>
      <c r="H4" s="4" t="s">
        <v>19</v>
      </c>
      <c r="I4" s="4" t="s">
        <v>20</v>
      </c>
      <c r="J4" s="4" t="s">
        <v>21</v>
      </c>
      <c r="K4" s="4" t="s">
        <v>17</v>
      </c>
      <c r="L4" s="4" t="s">
        <v>22</v>
      </c>
      <c r="M4" s="4" t="s">
        <v>18</v>
      </c>
      <c r="N4" s="4" t="s">
        <v>25</v>
      </c>
      <c r="O4" s="8" t="s">
        <v>26</v>
      </c>
      <c r="P4" s="8" t="s">
        <v>27</v>
      </c>
    </row>
    <row r="5" spans="1:16">
      <c r="B5" s="16" t="s">
        <v>2</v>
      </c>
      <c r="C5" s="17">
        <v>20.3</v>
      </c>
      <c r="D5" s="18">
        <f>C5/$F$9*100</f>
        <v>19.259962049335865</v>
      </c>
      <c r="E5" s="67">
        <f>$C$10*D5/100</f>
        <v>2.8889943074003797</v>
      </c>
      <c r="G5" s="38">
        <v>90.4</v>
      </c>
      <c r="H5" s="38">
        <v>4.24</v>
      </c>
      <c r="I5" s="38">
        <v>2.09</v>
      </c>
      <c r="J5" s="38">
        <v>1.34</v>
      </c>
      <c r="K5" s="38">
        <v>0.90500000000000003</v>
      </c>
      <c r="L5" s="38">
        <v>0.73599999999999999</v>
      </c>
      <c r="M5" s="38">
        <v>0.129</v>
      </c>
      <c r="N5" s="39">
        <v>0</v>
      </c>
      <c r="O5" s="39">
        <f t="shared" ref="O5:O9" si="0">P5-SUM(G5:N5)</f>
        <v>0.15999999999998238</v>
      </c>
      <c r="P5" s="19">
        <v>100</v>
      </c>
    </row>
    <row r="6" spans="1:16">
      <c r="B6" s="20" t="s">
        <v>3</v>
      </c>
      <c r="C6" s="21">
        <v>29.5</v>
      </c>
      <c r="D6" s="22">
        <f t="shared" ref="D6:D9" si="1">C6/$F$9*100</f>
        <v>27.988614800759017</v>
      </c>
      <c r="E6" s="68">
        <f t="shared" ref="E6:E9" si="2">$C$10*D6/100</f>
        <v>4.1982922201138528</v>
      </c>
      <c r="G6" s="40">
        <v>74.400000000000006</v>
      </c>
      <c r="H6" s="40">
        <v>12.8</v>
      </c>
      <c r="I6" s="40">
        <v>3.23</v>
      </c>
      <c r="J6" s="40">
        <v>4.7699999999999996</v>
      </c>
      <c r="K6" s="40">
        <v>2.12</v>
      </c>
      <c r="L6" s="40">
        <v>1.88</v>
      </c>
      <c r="M6" s="40">
        <v>0.32800000000000001</v>
      </c>
      <c r="N6" s="41">
        <v>0.20899999999999999</v>
      </c>
      <c r="O6" s="41">
        <f t="shared" si="0"/>
        <v>0.26299999999999102</v>
      </c>
      <c r="P6" s="23">
        <v>100</v>
      </c>
    </row>
    <row r="7" spans="1:16">
      <c r="B7" s="27" t="s">
        <v>4</v>
      </c>
      <c r="C7" s="28">
        <v>6.9</v>
      </c>
      <c r="D7" s="29">
        <f t="shared" si="1"/>
        <v>6.5464895635673637</v>
      </c>
      <c r="E7" s="69">
        <f t="shared" si="2"/>
        <v>0.98197343453510455</v>
      </c>
      <c r="G7" s="42">
        <v>67</v>
      </c>
      <c r="H7" s="42">
        <v>12.6</v>
      </c>
      <c r="I7" s="42">
        <v>8.75</v>
      </c>
      <c r="J7" s="42">
        <v>3.58</v>
      </c>
      <c r="K7" s="42">
        <v>3.88</v>
      </c>
      <c r="L7" s="42">
        <v>1.55</v>
      </c>
      <c r="M7" s="42">
        <v>1.1100000000000001</v>
      </c>
      <c r="N7" s="43">
        <v>0.79100000000000004</v>
      </c>
      <c r="O7" s="43">
        <f t="shared" si="0"/>
        <v>0.73900000000001853</v>
      </c>
      <c r="P7" s="30">
        <v>100</v>
      </c>
    </row>
    <row r="8" spans="1:16">
      <c r="B8" s="24" t="s">
        <v>5</v>
      </c>
      <c r="C8" s="25">
        <v>14.7</v>
      </c>
      <c r="D8" s="26">
        <f t="shared" si="1"/>
        <v>13.946869070208729</v>
      </c>
      <c r="E8" s="70">
        <f t="shared" si="2"/>
        <v>2.0920303605313095</v>
      </c>
      <c r="F8" s="10" t="s">
        <v>24</v>
      </c>
      <c r="G8" s="44">
        <v>79.099999999999994</v>
      </c>
      <c r="H8" s="44">
        <v>7.77</v>
      </c>
      <c r="I8" s="44">
        <v>6.58</v>
      </c>
      <c r="J8" s="44">
        <v>2.7</v>
      </c>
      <c r="K8" s="44">
        <v>1.48</v>
      </c>
      <c r="L8" s="44">
        <v>1.01</v>
      </c>
      <c r="M8" s="44">
        <v>0.59199999999999997</v>
      </c>
      <c r="N8" s="45">
        <v>0.36799999999999999</v>
      </c>
      <c r="O8" s="45">
        <f t="shared" si="0"/>
        <v>0.40000000000000568</v>
      </c>
      <c r="P8" s="31">
        <v>100</v>
      </c>
    </row>
    <row r="9" spans="1:16">
      <c r="B9" s="34" t="s">
        <v>6</v>
      </c>
      <c r="C9" s="35">
        <v>34</v>
      </c>
      <c r="D9" s="36">
        <f t="shared" si="1"/>
        <v>32.258064516129039</v>
      </c>
      <c r="E9" s="71">
        <f t="shared" si="2"/>
        <v>4.8387096774193559</v>
      </c>
      <c r="F9" s="11">
        <f>SUM(C5:C9)</f>
        <v>105.39999999999999</v>
      </c>
      <c r="G9" s="46">
        <v>73.599999999999994</v>
      </c>
      <c r="H9" s="46">
        <v>11.1</v>
      </c>
      <c r="I9" s="46">
        <v>6.46</v>
      </c>
      <c r="J9" s="46">
        <v>4.0999999999999996</v>
      </c>
      <c r="K9" s="46">
        <v>1.7</v>
      </c>
      <c r="L9" s="46">
        <v>1.7</v>
      </c>
      <c r="M9" s="46">
        <v>0.48599999999999999</v>
      </c>
      <c r="N9" s="47">
        <v>0.34799999999999998</v>
      </c>
      <c r="O9" s="47">
        <f t="shared" si="0"/>
        <v>0.50600000000001444</v>
      </c>
      <c r="P9" s="37">
        <v>100</v>
      </c>
    </row>
    <row r="10" spans="1:16">
      <c r="B10" s="82" t="s">
        <v>9</v>
      </c>
      <c r="C10" s="12">
        <v>15</v>
      </c>
      <c r="D10" s="13" t="s">
        <v>10</v>
      </c>
      <c r="E10" s="5" t="s">
        <v>10</v>
      </c>
      <c r="F10" s="3"/>
      <c r="G10" s="73">
        <v>75.900000000000006</v>
      </c>
      <c r="H10" s="77">
        <v>10.199999999999999</v>
      </c>
      <c r="I10" s="77">
        <v>5</v>
      </c>
      <c r="J10" s="77">
        <v>3.62</v>
      </c>
      <c r="K10" s="77">
        <v>2.12</v>
      </c>
      <c r="L10" s="77">
        <v>1.49</v>
      </c>
      <c r="M10" s="77">
        <v>0.432</v>
      </c>
      <c r="N10" s="78">
        <v>0.318</v>
      </c>
      <c r="O10" s="78">
        <f>P10-SUM(G10:N10)</f>
        <v>0.91999999999998749</v>
      </c>
      <c r="P10" s="79">
        <v>100</v>
      </c>
    </row>
    <row r="11" spans="1:16">
      <c r="F11" s="3"/>
      <c r="G11" s="14"/>
      <c r="H11" s="14"/>
      <c r="I11" s="14"/>
      <c r="J11" s="14"/>
      <c r="L11" s="14"/>
      <c r="N11" s="15"/>
      <c r="O11" s="15"/>
      <c r="P11" s="15"/>
    </row>
    <row r="12" spans="1:16" ht="29.25" customHeight="1">
      <c r="B12" s="9" t="s">
        <v>23</v>
      </c>
      <c r="C12" s="6" t="s">
        <v>7</v>
      </c>
      <c r="D12" s="4" t="s">
        <v>14</v>
      </c>
      <c r="E12" s="83" t="s">
        <v>31</v>
      </c>
      <c r="F12" s="3"/>
      <c r="G12" s="72" t="s">
        <v>29</v>
      </c>
      <c r="H12" s="4" t="s">
        <v>19</v>
      </c>
      <c r="I12" s="4" t="s">
        <v>20</v>
      </c>
      <c r="J12" s="4" t="s">
        <v>21</v>
      </c>
      <c r="K12" s="4" t="s">
        <v>17</v>
      </c>
      <c r="L12" s="4" t="s">
        <v>22</v>
      </c>
      <c r="M12" s="4" t="s">
        <v>18</v>
      </c>
      <c r="N12" s="4" t="s">
        <v>25</v>
      </c>
      <c r="O12" s="8" t="s">
        <v>26</v>
      </c>
      <c r="P12" s="8" t="s">
        <v>27</v>
      </c>
    </row>
    <row r="13" spans="1:16">
      <c r="B13" s="16" t="s">
        <v>2</v>
      </c>
      <c r="C13" s="17">
        <v>18</v>
      </c>
      <c r="D13" s="18">
        <f>C13/$F$17*100</f>
        <v>28.753993610223645</v>
      </c>
      <c r="E13" s="62">
        <f>$C$18*D13/100</f>
        <v>4.3130990415335466</v>
      </c>
      <c r="F13" s="3"/>
      <c r="G13" s="52">
        <v>91.1</v>
      </c>
      <c r="H13" s="52">
        <v>4.34</v>
      </c>
      <c r="I13" s="52">
        <v>1.2</v>
      </c>
      <c r="J13" s="52">
        <v>1.54</v>
      </c>
      <c r="K13" s="52">
        <v>0.90100000000000002</v>
      </c>
      <c r="L13" s="52">
        <v>0.61099999999999999</v>
      </c>
      <c r="M13" s="52">
        <v>0.154</v>
      </c>
      <c r="N13" s="53">
        <v>0</v>
      </c>
      <c r="O13" s="53">
        <f>P13-SUM(G13:N13)</f>
        <v>0.15399999999999636</v>
      </c>
      <c r="P13" s="19">
        <v>100</v>
      </c>
    </row>
    <row r="14" spans="1:16">
      <c r="B14" s="20" t="s">
        <v>3</v>
      </c>
      <c r="C14" s="21">
        <v>12.7</v>
      </c>
      <c r="D14" s="22">
        <f t="shared" ref="D14:D17" si="3">C14/$F$17*100</f>
        <v>20.287539936102235</v>
      </c>
      <c r="E14" s="63">
        <f t="shared" ref="E14:E17" si="4">$C$18*D14/100</f>
        <v>3.0431309904153352</v>
      </c>
      <c r="F14" s="3"/>
      <c r="G14" s="54">
        <v>69.599999999999994</v>
      </c>
      <c r="H14" s="54">
        <v>16.100000000000001</v>
      </c>
      <c r="I14" s="54">
        <v>2.76</v>
      </c>
      <c r="J14" s="54">
        <v>4.91</v>
      </c>
      <c r="K14" s="54">
        <v>3.5</v>
      </c>
      <c r="L14" s="54">
        <v>2.4300000000000002</v>
      </c>
      <c r="M14" s="54">
        <v>0.315</v>
      </c>
      <c r="N14" s="55">
        <v>0</v>
      </c>
      <c r="O14" s="55">
        <f>P14-SUM(G14:N14)</f>
        <v>0.38500000000000512</v>
      </c>
      <c r="P14" s="23">
        <v>100</v>
      </c>
    </row>
    <row r="15" spans="1:16">
      <c r="B15" s="33" t="s">
        <v>0</v>
      </c>
      <c r="C15" s="28">
        <v>4.8</v>
      </c>
      <c r="D15" s="29">
        <f t="shared" si="3"/>
        <v>7.6677316293929714</v>
      </c>
      <c r="E15" s="64">
        <f t="shared" si="4"/>
        <v>1.1501597444089458</v>
      </c>
      <c r="F15" s="3"/>
      <c r="G15" s="60">
        <v>70.099999999999994</v>
      </c>
      <c r="H15" s="60">
        <v>10.7</v>
      </c>
      <c r="I15" s="60">
        <v>9.58</v>
      </c>
      <c r="J15" s="60">
        <v>3.07</v>
      </c>
      <c r="K15" s="60">
        <v>2.87</v>
      </c>
      <c r="L15" s="60">
        <v>1.46</v>
      </c>
      <c r="M15" s="60">
        <v>0.95699999999999996</v>
      </c>
      <c r="N15" s="61">
        <v>0.74099999999999999</v>
      </c>
      <c r="O15" s="61">
        <f t="shared" ref="O15:O17" si="5">P15-SUM(G15:N15)</f>
        <v>0.52200000000001978</v>
      </c>
      <c r="P15" s="30">
        <v>100</v>
      </c>
    </row>
    <row r="16" spans="1:16">
      <c r="B16" s="24" t="s">
        <v>5</v>
      </c>
      <c r="C16" s="25">
        <v>15.6</v>
      </c>
      <c r="D16" s="26">
        <f t="shared" si="3"/>
        <v>24.920127795527154</v>
      </c>
      <c r="E16" s="65">
        <f t="shared" si="4"/>
        <v>3.738019169329073</v>
      </c>
      <c r="F16" s="10" t="s">
        <v>24</v>
      </c>
      <c r="G16" s="56">
        <v>67.3</v>
      </c>
      <c r="H16" s="56">
        <v>13.2</v>
      </c>
      <c r="I16" s="56">
        <v>8.23</v>
      </c>
      <c r="J16" s="56">
        <v>3.8</v>
      </c>
      <c r="K16" s="56">
        <v>3.16</v>
      </c>
      <c r="L16" s="56">
        <v>1.81</v>
      </c>
      <c r="M16" s="56">
        <v>1.1100000000000001</v>
      </c>
      <c r="N16" s="57">
        <v>0.76600000000000001</v>
      </c>
      <c r="O16" s="57">
        <f t="shared" si="5"/>
        <v>0.62399999999999523</v>
      </c>
      <c r="P16" s="31">
        <v>100</v>
      </c>
    </row>
    <row r="17" spans="1:16">
      <c r="B17" s="34" t="s">
        <v>6</v>
      </c>
      <c r="C17" s="35">
        <v>11.5</v>
      </c>
      <c r="D17" s="36">
        <f t="shared" si="3"/>
        <v>18.370607028753994</v>
      </c>
      <c r="E17" s="66">
        <f t="shared" si="4"/>
        <v>2.7555910543130993</v>
      </c>
      <c r="F17" s="11">
        <f>SUM(C13:C17)</f>
        <v>62.6</v>
      </c>
      <c r="G17" s="58">
        <v>73.2</v>
      </c>
      <c r="H17" s="58">
        <v>12.3</v>
      </c>
      <c r="I17" s="58">
        <v>5.59</v>
      </c>
      <c r="J17" s="58">
        <v>4.62</v>
      </c>
      <c r="K17" s="58">
        <v>1.71</v>
      </c>
      <c r="L17" s="58">
        <v>1.59</v>
      </c>
      <c r="M17" s="58">
        <v>0.44600000000000001</v>
      </c>
      <c r="N17" s="59">
        <v>0</v>
      </c>
      <c r="O17" s="59">
        <f t="shared" si="5"/>
        <v>0.54399999999999693</v>
      </c>
      <c r="P17" s="37">
        <v>100</v>
      </c>
    </row>
    <row r="18" spans="1:16">
      <c r="B18" s="82" t="s">
        <v>9</v>
      </c>
      <c r="C18" s="12">
        <v>15</v>
      </c>
      <c r="D18" s="13" t="s">
        <v>10</v>
      </c>
      <c r="E18" s="5" t="s">
        <v>10</v>
      </c>
      <c r="F18" s="10" t="s">
        <v>32</v>
      </c>
      <c r="G18" s="74">
        <v>74.400000000000006</v>
      </c>
      <c r="H18" s="80">
        <v>11.3</v>
      </c>
      <c r="I18" s="80">
        <v>5.26</v>
      </c>
      <c r="J18" s="80">
        <v>3.67</v>
      </c>
      <c r="K18" s="80">
        <v>2.36</v>
      </c>
      <c r="L18" s="80">
        <v>1.68</v>
      </c>
      <c r="M18" s="80">
        <v>0.55500000000000005</v>
      </c>
      <c r="N18" s="81">
        <v>0.33600000000000002</v>
      </c>
      <c r="O18" s="81">
        <f>P18-SUM(G18:N18)</f>
        <v>0.43899999999997874</v>
      </c>
      <c r="P18" s="79">
        <v>100</v>
      </c>
    </row>
    <row r="19" spans="1:16">
      <c r="B19" s="48"/>
      <c r="C19" s="49"/>
      <c r="D19" s="50"/>
      <c r="E19" s="51"/>
      <c r="F19" s="11" t="s">
        <v>28</v>
      </c>
      <c r="G19" s="74">
        <v>75.7</v>
      </c>
      <c r="H19" s="80">
        <v>10.7</v>
      </c>
      <c r="I19" s="80">
        <v>5.0199999999999996</v>
      </c>
      <c r="J19" s="80">
        <v>3.52</v>
      </c>
      <c r="K19" s="80">
        <v>2.15</v>
      </c>
      <c r="L19" s="80">
        <v>1.55</v>
      </c>
      <c r="M19" s="80">
        <v>0.63200000000000001</v>
      </c>
      <c r="N19" s="81">
        <v>0.36799999999999999</v>
      </c>
      <c r="O19" s="81">
        <f>P19-SUM(G19:N19)</f>
        <v>0.35999999999999943</v>
      </c>
      <c r="P19" s="79">
        <v>100</v>
      </c>
    </row>
    <row r="20" spans="1:16">
      <c r="F20" s="3"/>
      <c r="G20" s="14"/>
      <c r="H20" s="14"/>
      <c r="I20" s="14"/>
      <c r="J20" s="14"/>
      <c r="K20" s="14"/>
      <c r="L20" s="14"/>
      <c r="M20" s="14"/>
      <c r="N20" s="15"/>
      <c r="O20" s="15"/>
      <c r="P20" s="15"/>
    </row>
    <row r="21" spans="1:16">
      <c r="A21" s="75" t="s">
        <v>12</v>
      </c>
      <c r="F21" s="3"/>
      <c r="G21" s="14"/>
      <c r="H21" s="14"/>
      <c r="I21" s="14"/>
      <c r="J21" s="14"/>
      <c r="K21" s="14"/>
      <c r="L21" s="14"/>
      <c r="M21" s="14"/>
      <c r="N21" s="15"/>
      <c r="O21" s="15"/>
      <c r="P21" s="15"/>
    </row>
    <row r="22" spans="1:16" ht="30" customHeight="1">
      <c r="B22" s="9" t="s">
        <v>23</v>
      </c>
      <c r="C22" s="4" t="s">
        <v>13</v>
      </c>
      <c r="D22" s="4" t="s">
        <v>14</v>
      </c>
      <c r="E22" s="7" t="s">
        <v>15</v>
      </c>
      <c r="F22" s="3"/>
      <c r="G22" s="72" t="s">
        <v>29</v>
      </c>
      <c r="H22" s="4" t="s">
        <v>19</v>
      </c>
      <c r="I22" s="4" t="s">
        <v>20</v>
      </c>
      <c r="J22" s="4" t="s">
        <v>21</v>
      </c>
      <c r="K22" s="4" t="s">
        <v>17</v>
      </c>
      <c r="L22" s="4" t="s">
        <v>22</v>
      </c>
      <c r="M22" s="4" t="s">
        <v>18</v>
      </c>
      <c r="N22" s="4" t="s">
        <v>25</v>
      </c>
      <c r="O22" s="8" t="s">
        <v>26</v>
      </c>
      <c r="P22" s="8" t="s">
        <v>27</v>
      </c>
    </row>
    <row r="23" spans="1:16">
      <c r="B23" s="16" t="s">
        <v>2</v>
      </c>
      <c r="C23" s="17">
        <v>14.1</v>
      </c>
      <c r="D23" s="18">
        <f>C23/$F$26*100</f>
        <v>9.4567404426559349</v>
      </c>
      <c r="E23" s="62">
        <f>$C$27*D23/100</f>
        <v>1.4185110663983904</v>
      </c>
      <c r="F23" s="3"/>
      <c r="G23" s="52">
        <v>91.9</v>
      </c>
      <c r="H23" s="52">
        <v>3.31</v>
      </c>
      <c r="I23" s="52">
        <v>1.25</v>
      </c>
      <c r="J23" s="52">
        <v>2.2999999999999998</v>
      </c>
      <c r="K23" s="52">
        <v>0.29499999999999998</v>
      </c>
      <c r="L23" s="52">
        <v>0.372</v>
      </c>
      <c r="M23" s="52">
        <v>0</v>
      </c>
      <c r="N23" s="53">
        <v>0</v>
      </c>
      <c r="O23" s="39">
        <f t="shared" ref="O23:O25" si="6">P23-SUM(G23:N23)</f>
        <v>0.57299999999999329</v>
      </c>
      <c r="P23" s="19">
        <v>100</v>
      </c>
    </row>
    <row r="24" spans="1:16">
      <c r="B24" s="20" t="s">
        <v>3</v>
      </c>
      <c r="C24" s="21">
        <v>28</v>
      </c>
      <c r="D24" s="22">
        <f t="shared" ref="D24:D26" si="7">C24/$F$26*100</f>
        <v>18.779342723004696</v>
      </c>
      <c r="E24" s="63">
        <f t="shared" ref="E24:E26" si="8">$C$27*D24/100</f>
        <v>2.8169014084507045</v>
      </c>
      <c r="F24" s="3"/>
      <c r="G24" s="54">
        <v>74.099999999999994</v>
      </c>
      <c r="H24" s="54">
        <v>12.1</v>
      </c>
      <c r="I24" s="54">
        <v>2.8</v>
      </c>
      <c r="J24" s="54">
        <v>6.06</v>
      </c>
      <c r="K24" s="54">
        <v>2.21</v>
      </c>
      <c r="L24" s="54">
        <v>1.81</v>
      </c>
      <c r="M24" s="54">
        <v>0.307</v>
      </c>
      <c r="N24" s="55">
        <v>0</v>
      </c>
      <c r="O24" s="41">
        <f t="shared" si="6"/>
        <v>0.61300000000001376</v>
      </c>
      <c r="P24" s="23">
        <v>100</v>
      </c>
    </row>
    <row r="25" spans="1:16">
      <c r="B25" s="32" t="s">
        <v>11</v>
      </c>
      <c r="C25" s="25">
        <v>42.5</v>
      </c>
      <c r="D25" s="26">
        <f t="shared" si="7"/>
        <v>28.504359490274982</v>
      </c>
      <c r="E25" s="65">
        <f t="shared" si="8"/>
        <v>4.2756539235412472</v>
      </c>
      <c r="F25" s="10" t="s">
        <v>24</v>
      </c>
      <c r="G25" s="56">
        <v>78.400000000000006</v>
      </c>
      <c r="H25" s="56">
        <v>9.36</v>
      </c>
      <c r="I25" s="56">
        <v>5.16</v>
      </c>
      <c r="J25" s="56">
        <v>3.37</v>
      </c>
      <c r="K25" s="56">
        <v>1.1200000000000001</v>
      </c>
      <c r="L25" s="56">
        <v>1.1200000000000001</v>
      </c>
      <c r="M25" s="56">
        <v>0.84099999999999997</v>
      </c>
      <c r="N25" s="57">
        <v>0.35099999999999998</v>
      </c>
      <c r="O25" s="45">
        <f t="shared" si="6"/>
        <v>0.27799999999999159</v>
      </c>
      <c r="P25" s="31">
        <v>100</v>
      </c>
    </row>
    <row r="26" spans="1:16">
      <c r="B26" s="34" t="s">
        <v>6</v>
      </c>
      <c r="C26" s="35">
        <v>64.5</v>
      </c>
      <c r="D26" s="36">
        <f t="shared" si="7"/>
        <v>43.259557344064383</v>
      </c>
      <c r="E26" s="66">
        <f t="shared" si="8"/>
        <v>6.4889336016096566</v>
      </c>
      <c r="F26" s="11">
        <f>SUM(C23:C26)</f>
        <v>149.1</v>
      </c>
      <c r="G26" s="58">
        <v>77.5</v>
      </c>
      <c r="H26" s="58">
        <v>10</v>
      </c>
      <c r="I26" s="58">
        <v>5.2</v>
      </c>
      <c r="J26" s="58">
        <v>3.52</v>
      </c>
      <c r="K26" s="58">
        <v>1.27</v>
      </c>
      <c r="L26" s="58">
        <v>1.1299999999999999</v>
      </c>
      <c r="M26" s="58">
        <v>0.66900000000000004</v>
      </c>
      <c r="N26" s="59">
        <v>0.372</v>
      </c>
      <c r="O26" s="47">
        <f t="shared" ref="O26" si="9">P26-SUM(G26:N26)</f>
        <v>0.33900000000001285</v>
      </c>
      <c r="P26" s="37">
        <v>100</v>
      </c>
    </row>
    <row r="27" spans="1:16">
      <c r="B27" s="82" t="s">
        <v>9</v>
      </c>
      <c r="C27" s="12">
        <v>15</v>
      </c>
      <c r="D27" s="13" t="s">
        <v>10</v>
      </c>
      <c r="E27" s="5" t="s">
        <v>10</v>
      </c>
      <c r="F27" s="3"/>
      <c r="G27" s="74">
        <v>80.2</v>
      </c>
      <c r="H27" s="80">
        <v>9.08</v>
      </c>
      <c r="I27" s="80">
        <v>4</v>
      </c>
      <c r="J27" s="80">
        <v>3.77</v>
      </c>
      <c r="K27" s="80">
        <v>1.23</v>
      </c>
      <c r="L27" s="80">
        <v>1.0900000000000001</v>
      </c>
      <c r="M27" s="80">
        <v>0.53800000000000003</v>
      </c>
      <c r="N27" s="81">
        <v>0</v>
      </c>
      <c r="O27" s="81">
        <f>P27-SUM(G27:N27)</f>
        <v>9.1999999999998749E-2</v>
      </c>
      <c r="P27" s="79">
        <v>100</v>
      </c>
    </row>
    <row r="28" spans="1:16" ht="7.5" customHeight="1"/>
  </sheetData>
  <phoneticPr fontId="1"/>
  <pageMargins left="0.51181102362204722" right="0.31496062992125984" top="0.35433070866141736" bottom="0.35433070866141736" header="0.31496062992125984" footer="0.31496062992125984"/>
  <pageSetup paperSize="9" orientation="landscape" r:id="rId1"/>
  <ignoredErrors>
    <ignoredError sqref="F9 F17 F26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23-05-18、XRF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GI99</dc:creator>
  <cp:lastModifiedBy>GI99</cp:lastModifiedBy>
  <cp:lastPrinted>2023-05-17T07:47:13Z</cp:lastPrinted>
  <dcterms:created xsi:type="dcterms:W3CDTF">2023-05-17T06:33:39Z</dcterms:created>
  <dcterms:modified xsi:type="dcterms:W3CDTF">2023-05-18T10:38:24Z</dcterms:modified>
</cp:coreProperties>
</file>